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.tixon\Desktop\"/>
    </mc:Choice>
  </mc:AlternateContent>
  <xr:revisionPtr revIDLastSave="0" documentId="8_{D880CD42-0952-4942-B549-FB3EAE55B5AA}" xr6:coauthVersionLast="47" xr6:coauthVersionMax="47" xr10:uidLastSave="{00000000-0000-0000-0000-000000000000}"/>
  <bookViews>
    <workbookView xWindow="-108" yWindow="-108" windowWidth="23256" windowHeight="12456" xr2:uid="{0D8D04EE-93D0-4E64-B517-906519B6777A}"/>
  </bookViews>
  <sheets>
    <sheet name="SNAM " sheetId="1" r:id="rId1"/>
    <sheet name="Dettagli Sed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J17" i="2"/>
  <c r="K16" i="2"/>
  <c r="J16" i="2"/>
  <c r="K15" i="2"/>
  <c r="J15" i="2"/>
  <c r="K12" i="2"/>
  <c r="J12" i="2"/>
  <c r="K11" i="2"/>
  <c r="J11" i="2"/>
  <c r="K10" i="2"/>
  <c r="J10" i="2"/>
  <c r="K8" i="2"/>
  <c r="J8" i="2"/>
  <c r="K7" i="2"/>
  <c r="J7" i="2"/>
  <c r="K6" i="2"/>
  <c r="J6" i="2"/>
  <c r="K5" i="2"/>
  <c r="J5" i="2"/>
  <c r="K4" i="2"/>
  <c r="J4" i="2"/>
  <c r="K3" i="2"/>
  <c r="J3" i="2"/>
  <c r="K2" i="2"/>
  <c r="J2" i="2"/>
</calcChain>
</file>

<file path=xl/sharedStrings.xml><?xml version="1.0" encoding="utf-8"?>
<sst xmlns="http://schemas.openxmlformats.org/spreadsheetml/2006/main" count="168" uniqueCount="132">
  <si>
    <t>Protocollo</t>
  </si>
  <si>
    <t xml:space="preserve">Pap Test </t>
  </si>
  <si>
    <t>Mammografia</t>
  </si>
  <si>
    <t>Eco-mammaria</t>
  </si>
  <si>
    <t>Sangue occulto nelle feci</t>
  </si>
  <si>
    <t>Pap Test con visita ginecologica</t>
  </si>
  <si>
    <t>Visita senologica</t>
  </si>
  <si>
    <t>ispezione cute-nei</t>
  </si>
  <si>
    <t>Ispezione cavità orale</t>
  </si>
  <si>
    <t>Esplorazione rettale</t>
  </si>
  <si>
    <t>BARI</t>
  </si>
  <si>
    <t>BENEVENTO</t>
  </si>
  <si>
    <t>BOLOGNA</t>
  </si>
  <si>
    <t>CATANZARO</t>
  </si>
  <si>
    <t>FIRENZE</t>
  </si>
  <si>
    <t>GENOVA</t>
  </si>
  <si>
    <t>LODI</t>
  </si>
  <si>
    <t xml:space="preserve">MANTOVA </t>
  </si>
  <si>
    <t>MILANO MONZA BRIANZA</t>
  </si>
  <si>
    <t>NAPOLI</t>
  </si>
  <si>
    <t>PADOVA</t>
  </si>
  <si>
    <t>PAVIA</t>
  </si>
  <si>
    <t xml:space="preserve">ROMA </t>
  </si>
  <si>
    <t>TERNI</t>
  </si>
  <si>
    <t>TORINO</t>
  </si>
  <si>
    <t>VARESE</t>
  </si>
  <si>
    <t>Nome Sede</t>
  </si>
  <si>
    <t>Zona</t>
  </si>
  <si>
    <t>Regione</t>
  </si>
  <si>
    <t>Comune</t>
  </si>
  <si>
    <t>Provincia</t>
  </si>
  <si>
    <t>Codice_fiscale</t>
  </si>
  <si>
    <t>Partita_Iva</t>
  </si>
  <si>
    <t>Indirizzo</t>
  </si>
  <si>
    <t>Cap</t>
  </si>
  <si>
    <t>Telefono</t>
  </si>
  <si>
    <t>Fax</t>
  </si>
  <si>
    <t>Email</t>
  </si>
  <si>
    <t xml:space="preserve">Sud    </t>
  </si>
  <si>
    <t xml:space="preserve">Puglia                        </t>
  </si>
  <si>
    <t xml:space="preserve">BARI                                                                  </t>
  </si>
  <si>
    <t>BA</t>
  </si>
  <si>
    <t>Corso Italia 187</t>
  </si>
  <si>
    <t>bari@lilt.it</t>
  </si>
  <si>
    <t xml:space="preserve">Campania                      </t>
  </si>
  <si>
    <t xml:space="preserve">BENEVENTO                                                             </t>
  </si>
  <si>
    <t>BN</t>
  </si>
  <si>
    <t>VIA MARTIRI D'UNGHERIA,21</t>
  </si>
  <si>
    <t>liltbn@virgilio.it</t>
  </si>
  <si>
    <t xml:space="preserve">Centro </t>
  </si>
  <si>
    <t xml:space="preserve">Emilia Romagna                </t>
  </si>
  <si>
    <t xml:space="preserve">BOLOGNA                                                               </t>
  </si>
  <si>
    <t>BO</t>
  </si>
  <si>
    <t>via Filippo Turati 67</t>
  </si>
  <si>
    <t>segreteria@legatumoribologna.it</t>
  </si>
  <si>
    <t xml:space="preserve">Calabria                      </t>
  </si>
  <si>
    <t xml:space="preserve">CATANZARO                                                             </t>
  </si>
  <si>
    <t>CZ</t>
  </si>
  <si>
    <t>via paparo, 11</t>
  </si>
  <si>
    <t>liltcz@libero.it</t>
  </si>
  <si>
    <t xml:space="preserve">Toscana                       </t>
  </si>
  <si>
    <t>FI</t>
  </si>
  <si>
    <t>viale D. GIANNOTTI, 23</t>
  </si>
  <si>
    <t>info@legatumorifirenze.it</t>
  </si>
  <si>
    <t xml:space="preserve">Nord   </t>
  </si>
  <si>
    <t xml:space="preserve">Liguria                       </t>
  </si>
  <si>
    <t xml:space="preserve">GENOVA                                                                </t>
  </si>
  <si>
    <t>GE</t>
  </si>
  <si>
    <t>Via B. Bosco 31/10</t>
  </si>
  <si>
    <t>info@legatumori.genova.it</t>
  </si>
  <si>
    <t xml:space="preserve">Lombardia                     </t>
  </si>
  <si>
    <t xml:space="preserve">LODI                                                                  </t>
  </si>
  <si>
    <t>LO</t>
  </si>
  <si>
    <t>VIA SECONDO CREMONESI 10</t>
  </si>
  <si>
    <t>legatumorilodi@alice.it</t>
  </si>
  <si>
    <t>MN</t>
  </si>
  <si>
    <t>80029350203</t>
  </si>
  <si>
    <t>Via Portichetto 9</t>
  </si>
  <si>
    <t>46100</t>
  </si>
  <si>
    <t>0376369177</t>
  </si>
  <si>
    <t>info@legatumori.mantova.it</t>
  </si>
  <si>
    <t xml:space="preserve">MILANO                                                                </t>
  </si>
  <si>
    <t>MI</t>
  </si>
  <si>
    <t>Via Venezian, 1</t>
  </si>
  <si>
    <t>info@legatumori.mi.it</t>
  </si>
  <si>
    <t xml:space="preserve">NAPOLI                                                                </t>
  </si>
  <si>
    <t>NA</t>
  </si>
  <si>
    <t>Via Mariano Semmola, c/o Istituto Tumori Napoli Fondazione G. Pascale</t>
  </si>
  <si>
    <t>info@legatumorinapoli.it</t>
  </si>
  <si>
    <t xml:space="preserve">Veneto                        </t>
  </si>
  <si>
    <t xml:space="preserve">PADOVA                                                                </t>
  </si>
  <si>
    <t>PD</t>
  </si>
  <si>
    <t>via Giusto de Menabuoi 64/3</t>
  </si>
  <si>
    <t>segreteria@liltpadova.it</t>
  </si>
  <si>
    <t>PV</t>
  </si>
  <si>
    <t>96042510188</t>
  </si>
  <si>
    <t>Viale Montegrappa 15</t>
  </si>
  <si>
    <t>27100</t>
  </si>
  <si>
    <t>038227167</t>
  </si>
  <si>
    <t>info@legatumori.pv.it</t>
  </si>
  <si>
    <t xml:space="preserve">Lazio                         </t>
  </si>
  <si>
    <t xml:space="preserve">Roma                                                                  </t>
  </si>
  <si>
    <t>RM</t>
  </si>
  <si>
    <t>97151980584</t>
  </si>
  <si>
    <t>Via Nomentana 303</t>
  </si>
  <si>
    <t>00162</t>
  </si>
  <si>
    <t>06 88817637/47</t>
  </si>
  <si>
    <t>info@legatumoriroma.it</t>
  </si>
  <si>
    <t xml:space="preserve">Umbria                        </t>
  </si>
  <si>
    <t xml:space="preserve">TERNI                                                                 </t>
  </si>
  <si>
    <t>TR</t>
  </si>
  <si>
    <t>Viale Trento n 50</t>
  </si>
  <si>
    <t>05100</t>
  </si>
  <si>
    <t>info@legatumoriditerni.it</t>
  </si>
  <si>
    <t xml:space="preserve">Piemonte                      </t>
  </si>
  <si>
    <t xml:space="preserve">TORINO                                                                </t>
  </si>
  <si>
    <t>TO</t>
  </si>
  <si>
    <t>Via San Massimo 24</t>
  </si>
  <si>
    <t>legatumoritorino@libero.it</t>
  </si>
  <si>
    <t xml:space="preserve">BUSTO A                                                       </t>
  </si>
  <si>
    <t>VA</t>
  </si>
  <si>
    <t>P.ZA PLEBISCITO,1</t>
  </si>
  <si>
    <t>segreteria@legatumorivarese.it</t>
  </si>
  <si>
    <t xml:space="preserve">FIRENZE                                                       </t>
  </si>
  <si>
    <t>MANTOVA</t>
  </si>
  <si>
    <t>ALESSANDRIA</t>
  </si>
  <si>
    <t>CUNEO</t>
  </si>
  <si>
    <t>LA SPEZIA</t>
  </si>
  <si>
    <t>PORDENONE</t>
  </si>
  <si>
    <t>UDINE</t>
  </si>
  <si>
    <t>BRESCIA</t>
  </si>
  <si>
    <t>BERGAMO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</si>
</sst>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2" fillId="0" borderId="0" xfId="1"/>
    <xf numFmtId="3" fontId="0" fillId="0" borderId="0" xfId="0" applyNumberFormat="1"/>
    <xf numFmtId="0" fontId="1" fillId="0" borderId="0" xfId="0" applyFont="1"/>
    <xf numFmtId="0" fontId="0" fillId="3" borderId="1" xfId="0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legatumori.pv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B9A0-0694-4706-83F5-3A4776C46349}">
  <dimension ref="A1:Y10"/>
  <sheetViews>
    <sheetView tabSelected="1" workbookViewId="0">
      <selection activeCell="L14" sqref="L14"/>
    </sheetView>
  </sheetViews>
  <sheetFormatPr defaultRowHeight="14.4" x14ac:dyDescent="0.3"/>
  <cols>
    <col min="1" max="1" width="29.21875" customWidth="1"/>
    <col min="2" max="2" width="4.5546875" bestFit="1" customWidth="1"/>
    <col min="3" max="3" width="10.77734375" bestFit="1" customWidth="1"/>
    <col min="4" max="4" width="9.21875" bestFit="1" customWidth="1"/>
    <col min="5" max="5" width="10.88671875" bestFit="1" customWidth="1"/>
    <col min="6" max="6" width="7.5546875" bestFit="1" customWidth="1"/>
    <col min="7" max="7" width="7.88671875" bestFit="1" customWidth="1"/>
    <col min="8" max="8" width="4.77734375" bestFit="1" customWidth="1"/>
    <col min="9" max="9" width="9.44140625" bestFit="1" customWidth="1"/>
    <col min="10" max="10" width="21.44140625" bestFit="1" customWidth="1"/>
    <col min="11" max="11" width="7" bestFit="1" customWidth="1"/>
    <col min="12" max="12" width="7.77734375" bestFit="1" customWidth="1"/>
    <col min="13" max="13" width="5.6640625" bestFit="1" customWidth="1"/>
    <col min="14" max="14" width="6.21875" bestFit="1" customWidth="1"/>
    <col min="15" max="15" width="5.5546875" bestFit="1" customWidth="1"/>
    <col min="16" max="16" width="7.21875" bestFit="1" customWidth="1"/>
    <col min="17" max="17" width="7.109375" bestFit="1" customWidth="1"/>
    <col min="18" max="18" width="12.109375" bestFit="1" customWidth="1"/>
    <col min="19" max="19" width="7" bestFit="1" customWidth="1"/>
    <col min="21" max="21" width="11.5546875" bestFit="1" customWidth="1"/>
    <col min="22" max="22" width="6.109375" bestFit="1" customWidth="1"/>
    <col min="23" max="23" width="7.21875" bestFit="1" customWidth="1"/>
    <col min="24" max="24" width="7.77734375" bestFit="1" customWidth="1"/>
    <col min="25" max="25" width="9.21875" bestFit="1" customWidth="1"/>
  </cols>
  <sheetData>
    <row r="1" spans="1:25" x14ac:dyDescent="0.3">
      <c r="A1" s="1" t="s">
        <v>0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8" t="s">
        <v>125</v>
      </c>
      <c r="S1" s="8" t="s">
        <v>126</v>
      </c>
      <c r="T1" s="8" t="s">
        <v>127</v>
      </c>
      <c r="U1" s="8" t="s">
        <v>128</v>
      </c>
      <c r="V1" s="8" t="s">
        <v>129</v>
      </c>
      <c r="W1" s="8" t="s">
        <v>24</v>
      </c>
      <c r="X1" s="8" t="s">
        <v>130</v>
      </c>
      <c r="Y1" s="8" t="s">
        <v>131</v>
      </c>
    </row>
    <row r="2" spans="1:25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2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A6FE-D0C1-4F52-B23E-801FC58671CC}">
  <dimension ref="A1:L17"/>
  <sheetViews>
    <sheetView workbookViewId="0">
      <selection activeCell="D10" sqref="D10"/>
    </sheetView>
  </sheetViews>
  <sheetFormatPr defaultRowHeight="14.4" x14ac:dyDescent="0.3"/>
  <cols>
    <col min="1" max="1" width="21.44140625" bestFit="1" customWidth="1"/>
    <col min="2" max="2" width="6.77734375" bestFit="1" customWidth="1"/>
    <col min="3" max="3" width="19.5546875" bestFit="1" customWidth="1"/>
    <col min="4" max="4" width="34.21875" bestFit="1" customWidth="1"/>
    <col min="5" max="5" width="8.21875" bestFit="1" customWidth="1"/>
    <col min="6" max="6" width="12.77734375" bestFit="1" customWidth="1"/>
    <col min="7" max="7" width="10.77734375" bestFit="1" customWidth="1"/>
    <col min="8" max="8" width="59" bestFit="1" customWidth="1"/>
    <col min="9" max="9" width="5.77734375" bestFit="1" customWidth="1"/>
    <col min="10" max="10" width="13.77734375" bestFit="1" customWidth="1"/>
    <col min="11" max="11" width="10.77734375" bestFit="1" customWidth="1"/>
    <col min="12" max="12" width="27.5546875" bestFit="1" customWidth="1"/>
  </cols>
  <sheetData>
    <row r="1" spans="1:12" s="7" customFormat="1" x14ac:dyDescent="0.3">
      <c r="A1" s="1" t="s">
        <v>26</v>
      </c>
      <c r="B1" s="1" t="s">
        <v>27</v>
      </c>
      <c r="C1" s="1" t="s">
        <v>28</v>
      </c>
      <c r="D1" s="1" t="s">
        <v>29</v>
      </c>
      <c r="E1" s="1" t="s">
        <v>30</v>
      </c>
      <c r="F1" s="1" t="s">
        <v>31</v>
      </c>
      <c r="G1" s="1" t="s">
        <v>32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</row>
    <row r="2" spans="1:12" x14ac:dyDescent="0.3">
      <c r="A2" t="s">
        <v>10</v>
      </c>
      <c r="B2" t="s">
        <v>38</v>
      </c>
      <c r="C2" t="s">
        <v>39</v>
      </c>
      <c r="D2" t="s">
        <v>40</v>
      </c>
      <c r="E2" t="s">
        <v>41</v>
      </c>
      <c r="F2" s="3">
        <v>93195910729</v>
      </c>
      <c r="H2" t="s">
        <v>42</v>
      </c>
      <c r="I2" s="3">
        <v>70123</v>
      </c>
      <c r="J2" s="3" t="str">
        <f>"0805216157"</f>
        <v>0805216157</v>
      </c>
      <c r="K2" t="str">
        <f>""</f>
        <v/>
      </c>
      <c r="L2" t="s">
        <v>43</v>
      </c>
    </row>
    <row r="3" spans="1:12" x14ac:dyDescent="0.3">
      <c r="A3" t="s">
        <v>11</v>
      </c>
      <c r="B3" t="s">
        <v>38</v>
      </c>
      <c r="C3" t="s">
        <v>44</v>
      </c>
      <c r="D3" t="s">
        <v>45</v>
      </c>
      <c r="E3" t="s">
        <v>46</v>
      </c>
      <c r="F3" s="3">
        <v>92001560629</v>
      </c>
      <c r="H3" t="s">
        <v>47</v>
      </c>
      <c r="I3" s="3">
        <v>82100</v>
      </c>
      <c r="J3" s="3" t="str">
        <f>"0824313799"</f>
        <v>0824313799</v>
      </c>
      <c r="K3" t="str">
        <f>"0824313799"</f>
        <v>0824313799</v>
      </c>
      <c r="L3" t="s">
        <v>48</v>
      </c>
    </row>
    <row r="4" spans="1:12" x14ac:dyDescent="0.3">
      <c r="A4" t="s">
        <v>12</v>
      </c>
      <c r="B4" t="s">
        <v>49</v>
      </c>
      <c r="C4" t="s">
        <v>50</v>
      </c>
      <c r="D4" t="s">
        <v>51</v>
      </c>
      <c r="E4" t="s">
        <v>52</v>
      </c>
      <c r="F4" s="3">
        <v>92049200378</v>
      </c>
      <c r="H4" t="s">
        <v>53</v>
      </c>
      <c r="I4" s="3">
        <v>40134</v>
      </c>
      <c r="J4" s="3" t="str">
        <f>"0514399148"</f>
        <v>0514399148</v>
      </c>
      <c r="K4" t="str">
        <f>"0514399148"</f>
        <v>0514399148</v>
      </c>
      <c r="L4" t="s">
        <v>54</v>
      </c>
    </row>
    <row r="5" spans="1:12" x14ac:dyDescent="0.3">
      <c r="A5" t="s">
        <v>13</v>
      </c>
      <c r="B5" t="s">
        <v>38</v>
      </c>
      <c r="C5" t="s">
        <v>55</v>
      </c>
      <c r="D5" t="s">
        <v>56</v>
      </c>
      <c r="E5" t="s">
        <v>57</v>
      </c>
      <c r="F5" s="3">
        <v>2091230793</v>
      </c>
      <c r="G5">
        <v>2091230793</v>
      </c>
      <c r="H5" t="s">
        <v>58</v>
      </c>
      <c r="I5" s="3">
        <v>88100</v>
      </c>
      <c r="J5" s="3" t="str">
        <f>"0961725026"</f>
        <v>0961725026</v>
      </c>
      <c r="K5" t="str">
        <f>""</f>
        <v/>
      </c>
      <c r="L5" t="s">
        <v>59</v>
      </c>
    </row>
    <row r="6" spans="1:12" x14ac:dyDescent="0.3">
      <c r="A6" t="s">
        <v>14</v>
      </c>
      <c r="B6" t="s">
        <v>49</v>
      </c>
      <c r="C6" t="s">
        <v>60</v>
      </c>
      <c r="D6" t="s">
        <v>123</v>
      </c>
      <c r="E6" t="s">
        <v>61</v>
      </c>
      <c r="F6" s="3">
        <v>94051880485</v>
      </c>
      <c r="H6" t="s">
        <v>62</v>
      </c>
      <c r="I6" s="3">
        <v>50126</v>
      </c>
      <c r="J6" s="3" t="str">
        <f>"055.576939"</f>
        <v>055.576939</v>
      </c>
      <c r="K6" t="str">
        <f>"055.580152"</f>
        <v>055.580152</v>
      </c>
      <c r="L6" t="s">
        <v>63</v>
      </c>
    </row>
    <row r="7" spans="1:12" x14ac:dyDescent="0.3">
      <c r="A7" t="s">
        <v>15</v>
      </c>
      <c r="B7" t="s">
        <v>64</v>
      </c>
      <c r="C7" t="s">
        <v>65</v>
      </c>
      <c r="D7" t="s">
        <v>66</v>
      </c>
      <c r="E7" t="s">
        <v>67</v>
      </c>
      <c r="F7" s="3">
        <v>95041690108</v>
      </c>
      <c r="H7" t="s">
        <v>68</v>
      </c>
      <c r="I7" s="3">
        <v>16121</v>
      </c>
      <c r="J7" s="3" t="str">
        <f>"0102530160"</f>
        <v>0102530160</v>
      </c>
      <c r="K7" t="str">
        <f>"0102530176"</f>
        <v>0102530176</v>
      </c>
      <c r="L7" t="s">
        <v>69</v>
      </c>
    </row>
    <row r="8" spans="1:12" x14ac:dyDescent="0.3">
      <c r="A8" t="s">
        <v>16</v>
      </c>
      <c r="B8" t="s">
        <v>64</v>
      </c>
      <c r="C8" t="s">
        <v>70</v>
      </c>
      <c r="D8" t="s">
        <v>71</v>
      </c>
      <c r="E8" t="s">
        <v>72</v>
      </c>
      <c r="F8" s="3">
        <v>92548270153</v>
      </c>
      <c r="H8" t="s">
        <v>73</v>
      </c>
      <c r="I8" s="3">
        <v>26900</v>
      </c>
      <c r="J8" s="3" t="str">
        <f>"0371423052"</f>
        <v>0371423052</v>
      </c>
      <c r="K8" t="str">
        <f>"0371423052"</f>
        <v>0371423052</v>
      </c>
      <c r="L8" t="s">
        <v>74</v>
      </c>
    </row>
    <row r="9" spans="1:12" x14ac:dyDescent="0.3">
      <c r="A9" t="s">
        <v>17</v>
      </c>
      <c r="B9" t="s">
        <v>64</v>
      </c>
      <c r="C9" t="s">
        <v>70</v>
      </c>
      <c r="D9" t="s">
        <v>124</v>
      </c>
      <c r="E9" t="s">
        <v>75</v>
      </c>
      <c r="F9" s="3" t="s">
        <v>76</v>
      </c>
      <c r="H9" t="s">
        <v>77</v>
      </c>
      <c r="I9" s="3" t="s">
        <v>78</v>
      </c>
      <c r="J9" s="4" t="s">
        <v>79</v>
      </c>
      <c r="L9" t="s">
        <v>80</v>
      </c>
    </row>
    <row r="10" spans="1:12" x14ac:dyDescent="0.3">
      <c r="A10" t="s">
        <v>18</v>
      </c>
      <c r="B10" t="s">
        <v>64</v>
      </c>
      <c r="C10" t="s">
        <v>70</v>
      </c>
      <c r="D10" t="s">
        <v>81</v>
      </c>
      <c r="E10" t="s">
        <v>82</v>
      </c>
      <c r="F10" s="3">
        <v>80107930150</v>
      </c>
      <c r="G10">
        <v>1682560154</v>
      </c>
      <c r="H10" t="s">
        <v>83</v>
      </c>
      <c r="I10" s="3">
        <v>20133</v>
      </c>
      <c r="J10" s="3" t="str">
        <f>"0249521"</f>
        <v>0249521</v>
      </c>
      <c r="K10" t="str">
        <f>"022663484"</f>
        <v>022663484</v>
      </c>
      <c r="L10" t="s">
        <v>84</v>
      </c>
    </row>
    <row r="11" spans="1:12" x14ac:dyDescent="0.3">
      <c r="A11" t="s">
        <v>19</v>
      </c>
      <c r="B11" t="s">
        <v>38</v>
      </c>
      <c r="C11" t="s">
        <v>44</v>
      </c>
      <c r="D11" t="s">
        <v>85</v>
      </c>
      <c r="E11" t="s">
        <v>86</v>
      </c>
      <c r="F11" s="3">
        <v>94180350632</v>
      </c>
      <c r="H11" t="s">
        <v>87</v>
      </c>
      <c r="I11" s="3">
        <v>80131</v>
      </c>
      <c r="J11" s="3" t="str">
        <f>"0815466888"</f>
        <v>0815466888</v>
      </c>
      <c r="K11" t="str">
        <f>"0815466888"</f>
        <v>0815466888</v>
      </c>
      <c r="L11" t="s">
        <v>88</v>
      </c>
    </row>
    <row r="12" spans="1:12" x14ac:dyDescent="0.3">
      <c r="A12" t="s">
        <v>20</v>
      </c>
      <c r="B12" t="s">
        <v>64</v>
      </c>
      <c r="C12" t="s">
        <v>89</v>
      </c>
      <c r="D12" t="s">
        <v>90</v>
      </c>
      <c r="E12" t="s">
        <v>91</v>
      </c>
      <c r="F12" s="3">
        <v>3327360289</v>
      </c>
      <c r="G12">
        <v>3327360289</v>
      </c>
      <c r="H12" t="s">
        <v>92</v>
      </c>
      <c r="I12" s="3">
        <v>35132</v>
      </c>
      <c r="J12" s="3" t="str">
        <f>"0498070205"</f>
        <v>0498070205</v>
      </c>
      <c r="K12" t="str">
        <f>"0498075366"</f>
        <v>0498075366</v>
      </c>
      <c r="L12" t="s">
        <v>93</v>
      </c>
    </row>
    <row r="13" spans="1:12" x14ac:dyDescent="0.3">
      <c r="A13" t="s">
        <v>21</v>
      </c>
      <c r="B13" t="s">
        <v>64</v>
      </c>
      <c r="C13" t="s">
        <v>70</v>
      </c>
      <c r="D13" t="s">
        <v>21</v>
      </c>
      <c r="E13" t="s">
        <v>94</v>
      </c>
      <c r="F13" s="3" t="s">
        <v>95</v>
      </c>
      <c r="H13" t="s">
        <v>96</v>
      </c>
      <c r="I13" s="3" t="s">
        <v>97</v>
      </c>
      <c r="J13" s="3" t="s">
        <v>98</v>
      </c>
      <c r="L13" s="5" t="s">
        <v>99</v>
      </c>
    </row>
    <row r="14" spans="1:12" x14ac:dyDescent="0.3">
      <c r="A14" t="s">
        <v>22</v>
      </c>
      <c r="B14" t="s">
        <v>49</v>
      </c>
      <c r="C14" t="s">
        <v>100</v>
      </c>
      <c r="D14" t="s">
        <v>101</v>
      </c>
      <c r="E14" t="s">
        <v>102</v>
      </c>
      <c r="F14" s="3" t="s">
        <v>103</v>
      </c>
      <c r="H14" t="s">
        <v>104</v>
      </c>
      <c r="I14" s="3" t="s">
        <v>105</v>
      </c>
      <c r="J14" s="3" t="s">
        <v>106</v>
      </c>
      <c r="K14" s="6">
        <v>688817646</v>
      </c>
      <c r="L14" t="s">
        <v>107</v>
      </c>
    </row>
    <row r="15" spans="1:12" x14ac:dyDescent="0.3">
      <c r="A15" t="s">
        <v>23</v>
      </c>
      <c r="B15" t="s">
        <v>49</v>
      </c>
      <c r="C15" t="s">
        <v>108</v>
      </c>
      <c r="D15" t="s">
        <v>109</v>
      </c>
      <c r="E15" t="s">
        <v>110</v>
      </c>
      <c r="F15" s="3">
        <v>91026130558</v>
      </c>
      <c r="H15" t="s">
        <v>111</v>
      </c>
      <c r="I15" s="3" t="s">
        <v>112</v>
      </c>
      <c r="J15" s="3" t="str">
        <f>"0744/431220"</f>
        <v>0744/431220</v>
      </c>
      <c r="K15" t="str">
        <f>""</f>
        <v/>
      </c>
      <c r="L15" t="s">
        <v>113</v>
      </c>
    </row>
    <row r="16" spans="1:12" x14ac:dyDescent="0.3">
      <c r="A16" t="s">
        <v>24</v>
      </c>
      <c r="B16" t="s">
        <v>64</v>
      </c>
      <c r="C16" t="s">
        <v>114</v>
      </c>
      <c r="D16" t="s">
        <v>115</v>
      </c>
      <c r="E16" t="s">
        <v>116</v>
      </c>
      <c r="F16" s="3">
        <v>97573900012</v>
      </c>
      <c r="H16" t="s">
        <v>117</v>
      </c>
      <c r="I16" s="3">
        <v>10123</v>
      </c>
      <c r="J16" s="3" t="str">
        <f>"011836626 "</f>
        <v xml:space="preserve">011836626 </v>
      </c>
      <c r="K16" t="str">
        <f>"011836626"</f>
        <v>011836626</v>
      </c>
      <c r="L16" t="s">
        <v>118</v>
      </c>
    </row>
    <row r="17" spans="1:12" x14ac:dyDescent="0.3">
      <c r="A17" t="s">
        <v>25</v>
      </c>
      <c r="B17" t="s">
        <v>64</v>
      </c>
      <c r="C17" t="s">
        <v>70</v>
      </c>
      <c r="D17" t="s">
        <v>119</v>
      </c>
      <c r="E17" t="s">
        <v>120</v>
      </c>
      <c r="F17" s="3">
        <v>90020970126</v>
      </c>
      <c r="H17" t="s">
        <v>121</v>
      </c>
      <c r="I17" s="3">
        <v>21052</v>
      </c>
      <c r="J17" s="3" t="str">
        <f>"0331623002"</f>
        <v>0331623002</v>
      </c>
      <c r="K17" t="str">
        <f>"0331623002"</f>
        <v>0331623002</v>
      </c>
      <c r="L17" t="s">
        <v>122</v>
      </c>
    </row>
  </sheetData>
  <hyperlinks>
    <hyperlink ref="L13" r:id="rId1" xr:uid="{02C4E5DC-F086-4C71-8063-1431C831C5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SNAM </vt:lpstr>
      <vt:lpstr>Dettagli Sedi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Pirruccio</dc:creator>
  <cp:lastModifiedBy>k.tixon</cp:lastModifiedBy>
  <dcterms:created xsi:type="dcterms:W3CDTF">2024-06-19T10:07:56Z</dcterms:created>
  <dcterms:modified xsi:type="dcterms:W3CDTF">2024-10-08T10:16:29Z</dcterms:modified>
</cp:coreProperties>
</file>